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AA8D774C-52D0-42F5-A4F0-CE9AD7CF6855}"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<sst xmlns="http://schemas.openxmlformats.org/spreadsheetml/2006/main" count="671" uniqueCount="171">
  <si>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</si>
  <si>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</si>
  <si>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</si>
  <si>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</si>
  <si>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</si>
  <si>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</si>
  <si>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</si>
  <si>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</si>
  <si>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</si>
  <si>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</si>
  <si>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</si>
  <si>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</si>
  <si>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</si>
  <si>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</si>
  <si>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</si>
  <si>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</si>
  <si>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</si>
  <si>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</si>
  <si>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</si>
  <si>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</si>
  <si>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</si>
  <si>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</si>
  <si>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</si>
  <si>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</si>
  <si>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</si>
  <si>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</si>
  <si>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</si>
  <si>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</si>
  <si>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</si>
  <si>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</si>
  <si>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</si>
  <si>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</si>
  <si>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</si>
  <si>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</si>
  <si>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</si>
  <si>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</si>
  <si>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</si>
  <si>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</si>
  <si>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</si>
  <si>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</si>
  <si>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</si>
  <si>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</si>
  <si>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</si>
  <si>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</si>
  <si>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</si>
  <si>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</si>
  <si>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</si>
  <si>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</si>
  <si>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</si>
  <si>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</si>
  <si>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</si>
  <si>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</si>
  <si>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</si>
  <si>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</si>
  <si>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</si>
  <si>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</si>
  <si>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</si>
  <si>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</si>
  <si>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</si>
  <si>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</si>
  <si>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</si>
  <si>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</si>
  <si>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</si>
  <si>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</si>
  <si>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</si>
  <si>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</si>
  <si>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</si>
  <si>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</si>
  <si>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</si>
  <si>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</si>
  <si>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</si>
  <si>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</si>
  <si>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</si>
  <si>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</si>
  <si>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</si>
  <si>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</si>
  <si>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</si>
  <si>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</si>
  <si>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</si>
  <si>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</si>
  <si>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</si>
  <si>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</si>
  <si>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</si>
  <si>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</si>
  <si>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</si>
  <si>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</si>
  <si>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</si>
  <si>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</si>
  <si>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</si>
  <si>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</si>
  <si>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</si>
  <si>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</si>
  <si>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</si>
  <si>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</si>
  <si>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</si>
  <si>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</si>
  <si>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</si>
  <si>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</si>
  <si>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</si>
  <si>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</si>
  <si>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</si>
  <si>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</si>
  <si>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</si>
  <si>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</si>
  <si>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</si>
  <si>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</si>
  <si>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</si>
  <si>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</si>
  <si>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</si>
  <si>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</si>
  <si>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</si>
  <si>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</si>
  <si>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</si>
  <si>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</si>
  <si>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</si>
  <si>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</si>
  <si>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</si>
  <si>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</si>
  <si>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</si>
  <si>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</si>
  <si>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</si>
  <si>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</si>
  <si>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</si>
  <si>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</si>
  <si>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</si>
  <si>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</si>
  <si>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</si>
  <si>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</si>
  <si>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</si>
  <si>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</si>
  <si>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</si>
  <si>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</si>
  <si>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</si>
  <si>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</si>
  <si>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</si>
  <si>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</si>
  <si>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</si>
  <si>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</si>
  <si>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</si>
  <si>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</si>
  <si>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</si>
  <si>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</si>
  <si>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</si>
  <si>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</si>
  <si>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</si>
  <si>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</si>
  <si>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</si>
  <si>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</si>
  <si>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</si>
  <si>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</si>
  <si>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</si>
  <si>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</si>
  <si>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</si>
  <si>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</si>
  <si>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</si>
  <si>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</si>
  <si>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</si>
  <si>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</si>
  <si>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</si>
  <si>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</si>
  <si>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</si>
  <si>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</si>
  <si>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</si>
  <si>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</si>
  <si>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</si>
  <si>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</si>
  <si>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</si>
  <si>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</si>
  <si>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za leto 2025</t>
  </si>
  <si>
    <t>april 2025</t>
  </si>
  <si>
    <t>za 04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</si>
</sst>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4" fontId="4" fillId="0" borderId="8" xfId="0" applyNumberFormat="1" applyFont="1" applyFill="1" applyBorder="1" applyAlignment="1" applyProtection="1">
      <alignment vertical="center" wrapText="1"/>
      <protection hidden="1"/>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2"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167</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169</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KXJPrIsHu6kmOkayyQUjuL5BJyL2FJFFbdioKN47hMcjV43NxWbFNtk3VfYjACxFeGIc28dml0U2ggjdtvl3hA==" saltValue="nsdGD0fhwHcRbIP3BfYX9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UqaUBVURS4TuGTnNNrBgv4GSTE4Hz22vTSJ9+BPnlX0fJJfgNkNsUGcKQEMXnDh31yxIq/9WXAk7+SJ+soBN3g==" saltValue="y64bd+g+mIS4qhr8n2fTf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a1kzUx0Egou0UTNkgRfKfBP1uglIe5OxJe0o8uOjMsy64vrEWE4yHj8N7eqxDMo4A742jS4SvpbKJbbnjRdYaQ==" saltValue="WzeOEAgM5FyaxAnk5/csg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16" t="s">
        <v>113</v>
      </c>
      <c r="B1" s="317"/>
      <c r="C1" s="317"/>
      <c r="D1" s="317"/>
      <c r="E1" s="98"/>
      <c r="F1" s="76" t="s">
        <v>38</v>
      </c>
      <c r="G1" s="78"/>
      <c r="H1" s="78"/>
      <c r="I1" s="78"/>
      <c r="J1" s="78"/>
      <c r="K1" s="78"/>
      <c r="L1" s="78"/>
      <c r="M1" s="78"/>
    </row>
    <row r="2" spans="1:15" s="77" customFormat="1" x14ac:dyDescent="0.25">
      <c r="A2" s="318"/>
      <c r="B2" s="318"/>
      <c r="C2" s="317"/>
      <c r="D2" s="317"/>
      <c r="E2" s="98"/>
      <c r="F2" s="76" t="s">
        <v>152</v>
      </c>
      <c r="G2" s="78"/>
      <c r="H2" s="78"/>
      <c r="I2" s="78"/>
      <c r="J2" s="78"/>
      <c r="K2" s="78"/>
      <c r="L2" s="78"/>
      <c r="M2" s="81"/>
      <c r="N2" s="83"/>
    </row>
    <row r="3" spans="1:15" s="77" customFormat="1" x14ac:dyDescent="0.25">
      <c r="A3" s="318"/>
      <c r="B3" s="318"/>
      <c r="C3" s="317"/>
      <c r="D3" s="317"/>
      <c r="E3" s="98"/>
      <c r="G3" s="99"/>
      <c r="H3" s="99"/>
      <c r="K3" s="79" t="s">
        <v>150</v>
      </c>
      <c r="L3" s="100"/>
      <c r="M3" s="101" t="s">
        <v>151</v>
      </c>
      <c r="N3" s="100">
        <v>2024</v>
      </c>
    </row>
    <row r="4" spans="1:15" s="77" customFormat="1" x14ac:dyDescent="0.25">
      <c r="E4" s="327" t="s">
        <v>149</v>
      </c>
      <c r="F4" s="312"/>
      <c r="G4" s="312"/>
      <c r="H4" s="328"/>
      <c r="I4" s="102"/>
      <c r="L4" s="81"/>
      <c r="M4" s="78"/>
      <c r="N4" s="78"/>
    </row>
    <row r="5" spans="1:15" s="77" customFormat="1" x14ac:dyDescent="0.25">
      <c r="B5" s="97" t="s">
        <v>91</v>
      </c>
      <c r="C5" s="331"/>
      <c r="D5" s="332"/>
      <c r="E5" s="329" t="s">
        <v>146</v>
      </c>
      <c r="F5" s="312"/>
      <c r="G5" s="312"/>
      <c r="H5" s="312"/>
      <c r="I5" s="312"/>
      <c r="J5" s="312"/>
      <c r="K5" s="328"/>
      <c r="L5" s="102"/>
      <c r="M5" s="77" t="s">
        <v>6</v>
      </c>
    </row>
    <row r="6" spans="1:15" s="77" customFormat="1" x14ac:dyDescent="0.25">
      <c r="B6" s="96" t="s">
        <v>16</v>
      </c>
      <c r="C6" s="331"/>
      <c r="D6" s="332"/>
      <c r="E6" s="330" t="s">
        <v>147</v>
      </c>
      <c r="F6" s="312"/>
      <c r="G6" s="312"/>
      <c r="H6" s="312"/>
      <c r="I6" s="312"/>
      <c r="J6" s="312"/>
      <c r="K6" s="328"/>
      <c r="L6" s="102"/>
      <c r="M6" s="84" t="s">
        <v>6</v>
      </c>
      <c r="N6" s="81"/>
    </row>
    <row r="7" spans="1:15" s="77" customFormat="1" ht="11.4" x14ac:dyDescent="0.2">
      <c r="G7" s="78"/>
      <c r="H7" s="78"/>
      <c r="L7" s="81"/>
      <c r="M7" s="78"/>
      <c r="N7" s="78"/>
    </row>
    <row r="8" spans="1:15" s="104" customFormat="1" x14ac:dyDescent="0.25">
      <c r="A8" s="94" t="s">
        <v>7</v>
      </c>
      <c r="B8" s="94" t="s">
        <v>23</v>
      </c>
      <c r="C8" s="339" t="s">
        <v>94</v>
      </c>
      <c r="D8" s="34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41" t="str">
        <f>IF(ISBLANK('1. obr.'!E1),"",'1. obr.'!E1)</f>
        <v/>
      </c>
      <c r="D11" s="34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43" t="str">
        <f>IF(ISBLANK('2. obr.'!E1),"",'2. obr.'!E1)</f>
        <v/>
      </c>
      <c r="D13" s="349"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47" t="str">
        <f>IF(ISBLANK('3.obr.'!E1),"",'3.obr.'!E1)</f>
        <v/>
      </c>
      <c r="D15" s="348"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47" t="str">
        <f>IF(ISBLANK('4.obr.'!E1),"",'4.obr.'!E1)</f>
        <v/>
      </c>
      <c r="D17" s="348"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43" t="str">
        <f>IF(ISBLANK('5.obr.'!E1),"",'5.obr.'!E1)</f>
        <v/>
      </c>
      <c r="D19" s="344"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43" t="str">
        <f>IF(ISBLANK('6.obr.'!E1),"",'6.obr.'!E1)</f>
        <v/>
      </c>
      <c r="D21" s="344"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43" t="str">
        <f>IF(ISBLANK('7.obr.'!E1),"",'7.obr.'!E1)</f>
        <v/>
      </c>
      <c r="D23" s="344"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47" t="str">
        <f>IF(ISBLANK('8.obr.'!E1),"",'8.obr.'!E1)</f>
        <v/>
      </c>
      <c r="D25" s="348"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25" t="s">
        <v>97</v>
      </c>
      <c r="H27" s="326"/>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37"/>
      <c r="F31" s="338"/>
      <c r="G31" s="120"/>
      <c r="H31" s="120"/>
      <c r="I31" s="77" t="s">
        <v>98</v>
      </c>
      <c r="K31" s="80"/>
      <c r="L31" s="319"/>
      <c r="M31" s="320"/>
      <c r="N31" s="321"/>
      <c r="O31" s="180"/>
    </row>
    <row r="32" spans="1:16" s="104" customFormat="1" ht="12.9" customHeight="1" x14ac:dyDescent="0.25">
      <c r="A32" s="90" t="s">
        <v>9</v>
      </c>
      <c r="B32" s="124"/>
      <c r="C32" s="123"/>
      <c r="D32" s="123"/>
      <c r="E32" s="124"/>
      <c r="F32" s="125"/>
      <c r="G32" s="120"/>
      <c r="H32" s="120"/>
      <c r="I32" s="89" t="s">
        <v>99</v>
      </c>
      <c r="L32" s="322"/>
      <c r="M32" s="323"/>
      <c r="N32" s="324"/>
      <c r="O32" s="174"/>
    </row>
    <row r="33" spans="1:15" s="104" customFormat="1" ht="12.9" customHeight="1" x14ac:dyDescent="0.25">
      <c r="A33" s="334"/>
      <c r="B33" s="335"/>
      <c r="C33" s="335"/>
      <c r="D33" s="335"/>
      <c r="E33" s="336"/>
      <c r="F33" s="124"/>
      <c r="G33" s="121"/>
      <c r="H33" s="121"/>
      <c r="I33" s="333"/>
      <c r="J33" s="333"/>
      <c r="K33" s="333"/>
      <c r="L33" s="333"/>
      <c r="M33" s="33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45" t="s">
        <v>112</v>
      </c>
      <c r="D37" s="346"/>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E4:H4"/>
    <mergeCell ref="E5:K5"/>
    <mergeCell ref="E6:K6"/>
    <mergeCell ref="C5:D5"/>
    <mergeCell ref="C6:D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766.63</v>
      </c>
      <c r="B23" s="212" t="s">
        <v>168</v>
      </c>
      <c r="C23" s="45"/>
      <c r="D23" s="45"/>
    </row>
    <row r="24" spans="1:9" x14ac:dyDescent="0.25">
      <c r="A24" s="44"/>
      <c r="B24" s="45"/>
      <c r="C24" s="45"/>
      <c r="D24" s="45"/>
    </row>
    <row r="25" spans="1:9" x14ac:dyDescent="0.25">
      <c r="A25" s="222" t="s">
        <v>157</v>
      </c>
      <c r="B25" s="223"/>
      <c r="C25" s="47"/>
      <c r="D25" s="47"/>
      <c r="E25" s="47"/>
      <c r="F25" s="47"/>
      <c r="G25" s="47"/>
      <c r="H25" s="47"/>
      <c r="I25" s="47"/>
    </row>
    <row r="26" spans="1:9" x14ac:dyDescent="0.25">
      <c r="A26" s="224">
        <v>6077.48</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6QoSDXXgLHA4GtsDcEbkR9DCJLQMl8xD0LxHai+6t9/rUWKqixqWKYaUieQJwrWl3h1krszXK0uFhinSS0gh9Q==" saltValue="eJ9DcEkYR0VfSCFBh4O/u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ziLFxvtg+EF2LFX2uolWL2ocb7WVo7S1mlmbqCoBiM3T/1XsVyuC6LFWqbwnJxKPCgz5LBH8jOn2w8LkWkdNA==" saltValue="mLrA000yPaYkPn7WkN5MBw==" spinCount="100000" sheet="1" selectLockedCells="1"/>
  <mergeCells count="41">
    <mergeCell ref="G15:H15"/>
    <mergeCell ref="G16:H16"/>
    <mergeCell ref="G17:H17"/>
    <mergeCell ref="G18:H18"/>
    <mergeCell ref="A33:C34"/>
    <mergeCell ref="D33:D34"/>
    <mergeCell ref="F34:H34"/>
    <mergeCell ref="B21:C22"/>
    <mergeCell ref="A26:C26"/>
    <mergeCell ref="A27:C27"/>
    <mergeCell ref="F22:G22"/>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FDt460qaVH9UoMpkXb8rr5nk2Nilv8zAinxAIQ5beixxNiqdlrt+uEwjf1I5GmTkgUOktYudwI4VeOWPsduw1w==" saltValue="2aaRbltTnlsJF5CBWachpA==" spinCount="100000" sheet="1" selectLockedCells="1"/>
  <mergeCells count="41">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G17:H17"/>
    <mergeCell ref="B21:C22"/>
    <mergeCell ref="F22:G22"/>
    <mergeCell ref="A26:C26"/>
    <mergeCell ref="A31:C32"/>
    <mergeCell ref="D31:D32"/>
    <mergeCell ref="A33:C34"/>
    <mergeCell ref="D33:D34"/>
    <mergeCell ref="F34:H34"/>
    <mergeCell ref="F35:G36"/>
    <mergeCell ref="H35:H36"/>
    <mergeCell ref="A37:C37"/>
    <mergeCell ref="F37:G37"/>
    <mergeCell ref="A35:C36"/>
    <mergeCell ref="D35:D36"/>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vLZxBWrI9fnwxj5OMS2Uw+dFkPYdgfeM2tQepjNrlLhg1Ll+CMvHRUe/o/ZnLLy8nABdc7JNiGL0cw2nzKUhfQ==" saltValue="8Ou9HKjqKJFqnuBKCpiEB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xjHLVC8IO5rTeV6pAptX7b6bHCmWhdZBuUt7zVDZ0F6r7T+kWaB3fs6DZefoT8/mJrMjpbVK+WKWPZFh96zsgA==" saltValue="N57odGT9YmqS9Pi6mMFSUg=="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wUHxV2wmNvK3AyXO2ghvZqiERjcqtD5xA9lEkU7/ETQQyG85f4H4Nk3DQJZYEpEGyYelnuozcDES707R2KYSlA==" saltValue="Et1Pu2AP62wM0fZ27c2m8Q=="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80"/>
      <c r="F1" s="281"/>
      <c r="G1" s="282"/>
    </row>
    <row r="2" spans="1:8" s="54" customFormat="1" x14ac:dyDescent="0.25">
      <c r="A2" s="54" t="s">
        <v>141</v>
      </c>
      <c r="C2" s="55"/>
      <c r="D2" s="55"/>
      <c r="E2" s="52"/>
      <c r="F2" s="53"/>
      <c r="G2" s="53"/>
    </row>
    <row r="3" spans="1:8" x14ac:dyDescent="0.25">
      <c r="B3" s="49" t="s">
        <v>145</v>
      </c>
      <c r="C3" s="12"/>
      <c r="D3" s="217" t="s">
        <v>6</v>
      </c>
      <c r="E3" s="55"/>
      <c r="F3" s="300" t="s">
        <v>148</v>
      </c>
      <c r="G3" s="301"/>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96" t="s">
        <v>135</v>
      </c>
      <c r="G7" s="297"/>
      <c r="H7" s="151"/>
    </row>
    <row r="8" spans="1:8" ht="14.4" thickBot="1" x14ac:dyDescent="0.3">
      <c r="B8" s="285" t="s">
        <v>3</v>
      </c>
      <c r="C8" s="286"/>
      <c r="D8" s="62"/>
      <c r="F8" s="296" t="s">
        <v>136</v>
      </c>
      <c r="G8" s="297"/>
      <c r="H8" s="151"/>
    </row>
    <row r="9" spans="1:8" s="63" customFormat="1" ht="31.5" customHeight="1" thickBot="1" x14ac:dyDescent="0.3">
      <c r="B9" s="64" t="s">
        <v>1</v>
      </c>
      <c r="C9" s="64" t="s">
        <v>2</v>
      </c>
      <c r="D9" s="283" t="s">
        <v>0</v>
      </c>
      <c r="E9" s="284"/>
      <c r="F9" s="292" t="s">
        <v>137</v>
      </c>
      <c r="G9" s="293"/>
      <c r="H9" s="95">
        <v>0.06</v>
      </c>
    </row>
    <row r="10" spans="1:8" s="65" customFormat="1" ht="27" customHeight="1" thickBot="1" x14ac:dyDescent="0.3">
      <c r="B10" s="29"/>
      <c r="C10" s="29"/>
      <c r="D10" s="287"/>
      <c r="E10" s="288"/>
      <c r="F10" s="294" t="s">
        <v>138</v>
      </c>
      <c r="G10" s="295"/>
      <c r="H10" s="184"/>
    </row>
    <row r="11" spans="1:8" ht="14.4" thickBot="1" x14ac:dyDescent="0.3">
      <c r="B11" s="66" t="s">
        <v>69</v>
      </c>
      <c r="C11" s="214"/>
      <c r="D11" s="289" t="s">
        <v>144</v>
      </c>
      <c r="E11" s="290"/>
      <c r="F11" s="291" t="s">
        <v>139</v>
      </c>
      <c r="G11" s="291"/>
      <c r="H11" s="186">
        <f>ROUND(H25*(H10/100)*0.0885,2)</f>
        <v>0</v>
      </c>
    </row>
    <row r="12" spans="1:8" ht="14.4" thickBot="1" x14ac:dyDescent="0.3">
      <c r="B12" s="67"/>
      <c r="C12" s="68"/>
      <c r="D12" s="298">
        <f>IF(C4=0,0,ROUND(D10/C4*C3,2))</f>
        <v>0</v>
      </c>
      <c r="E12" s="299"/>
      <c r="F12" s="292" t="s">
        <v>140</v>
      </c>
      <c r="G12" s="293"/>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78">
        <f>IF(UPPER(H8)="DA",0,IF(ISBLANK(H10),H12,H12-H11))</f>
        <v>0</v>
      </c>
      <c r="H14" s="279"/>
    </row>
    <row r="15" spans="1:8" ht="14.4" thickBot="1" x14ac:dyDescent="0.3">
      <c r="B15" s="65"/>
      <c r="C15" s="49" t="s">
        <v>47</v>
      </c>
      <c r="D15" s="5"/>
      <c r="E15" s="70"/>
      <c r="F15" s="211" t="s">
        <v>131</v>
      </c>
      <c r="G15" s="278">
        <f>IF(UPPER(H8)="DA",0,ROUND(H25*0.0656,2))</f>
        <v>0</v>
      </c>
      <c r="H15" s="302"/>
    </row>
    <row r="16" spans="1:8" ht="14.4" thickBot="1" x14ac:dyDescent="0.3">
      <c r="B16" s="65"/>
      <c r="C16" s="65"/>
      <c r="D16" s="71"/>
      <c r="E16" s="70"/>
      <c r="F16" s="51" t="s">
        <v>132</v>
      </c>
      <c r="G16" s="278">
        <f>IF(UPPER(H8)="DA",0,ROUND((H25*H9)/100,2))</f>
        <v>0</v>
      </c>
      <c r="H16" s="302"/>
    </row>
    <row r="17" spans="1:8" ht="14.4" thickBot="1" x14ac:dyDescent="0.3">
      <c r="A17" s="49" t="s">
        <v>48</v>
      </c>
      <c r="B17" s="12"/>
      <c r="C17" s="49" t="s">
        <v>49</v>
      </c>
      <c r="D17" s="17"/>
      <c r="E17" s="70"/>
      <c r="F17" s="51" t="s">
        <v>133</v>
      </c>
      <c r="G17" s="278">
        <f>IF(UPPER(H8)="DA",0,ROUND(H25*0.001,2))</f>
        <v>0</v>
      </c>
      <c r="H17" s="302"/>
    </row>
    <row r="18" spans="1:8" ht="14.4" thickBot="1" x14ac:dyDescent="0.3">
      <c r="B18" s="200"/>
      <c r="C18" s="201" t="s">
        <v>50</v>
      </c>
      <c r="D18" s="202"/>
      <c r="E18" s="70"/>
      <c r="F18" s="51" t="s">
        <v>134</v>
      </c>
      <c r="G18" s="278">
        <f>IF(UPPER(H8)="DA",0,ROUND(H25*0.0053,2))</f>
        <v>0</v>
      </c>
      <c r="H18" s="302"/>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309" t="s">
        <v>143</v>
      </c>
      <c r="C21" s="310"/>
      <c r="D21" s="189"/>
      <c r="E21" s="198"/>
      <c r="F21" s="200"/>
      <c r="G21" s="201" t="s">
        <v>119</v>
      </c>
      <c r="H21" s="205">
        <f>ROUND(H20*D15*D14/100,2)</f>
        <v>0</v>
      </c>
    </row>
    <row r="22" spans="1:8" ht="14.4" thickBot="1" x14ac:dyDescent="0.3">
      <c r="B22" s="310"/>
      <c r="C22" s="310"/>
      <c r="F22" s="315" t="s">
        <v>162</v>
      </c>
      <c r="G22" s="313"/>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311" t="s">
        <v>158</v>
      </c>
      <c r="B26" s="312"/>
      <c r="C26" s="313"/>
      <c r="D26" s="227">
        <f>ROUND(D27*D12,2)</f>
        <v>0</v>
      </c>
      <c r="F26" s="56"/>
      <c r="G26" s="49"/>
      <c r="H26" s="226"/>
    </row>
    <row r="27" spans="1:8" ht="17.399999999999999" customHeight="1" thickBot="1" x14ac:dyDescent="0.3">
      <c r="A27" s="311" t="s">
        <v>161</v>
      </c>
      <c r="B27" s="311"/>
      <c r="C27" s="314"/>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57" t="s">
        <v>121</v>
      </c>
      <c r="B30" s="258"/>
      <c r="C30" s="258"/>
      <c r="D30" s="258"/>
      <c r="E30" s="56"/>
      <c r="G30" s="49" t="s">
        <v>93</v>
      </c>
      <c r="H30" s="15"/>
    </row>
    <row r="31" spans="1:8" ht="14.4" thickBot="1" x14ac:dyDescent="0.3">
      <c r="A31" s="259" t="s">
        <v>122</v>
      </c>
      <c r="B31" s="260"/>
      <c r="C31" s="260"/>
      <c r="D31" s="261">
        <f>H21</f>
        <v>0</v>
      </c>
      <c r="F31" s="74"/>
      <c r="G31" s="73" t="s">
        <v>54</v>
      </c>
      <c r="H31" s="22">
        <f>H29+H30</f>
        <v>0</v>
      </c>
    </row>
    <row r="32" spans="1:8" ht="12" customHeight="1" x14ac:dyDescent="0.25">
      <c r="A32" s="260"/>
      <c r="B32" s="260"/>
      <c r="C32" s="260"/>
      <c r="D32" s="262"/>
      <c r="F32" s="74"/>
      <c r="G32" s="73"/>
      <c r="H32" s="197"/>
    </row>
    <row r="33" spans="1:9" ht="13.95" customHeight="1" x14ac:dyDescent="0.25">
      <c r="A33" s="303" t="s">
        <v>125</v>
      </c>
      <c r="B33" s="303"/>
      <c r="C33" s="303"/>
      <c r="D33" s="304">
        <f>ROUND(D21,2)</f>
        <v>0</v>
      </c>
      <c r="E33" s="50"/>
    </row>
    <row r="34" spans="1:9" ht="12.6" customHeight="1" x14ac:dyDescent="0.25">
      <c r="A34" s="303"/>
      <c r="B34" s="303"/>
      <c r="C34" s="303"/>
      <c r="D34" s="305"/>
      <c r="E34" s="50"/>
      <c r="F34" s="306" t="s">
        <v>129</v>
      </c>
      <c r="G34" s="307"/>
      <c r="H34" s="308"/>
    </row>
    <row r="35" spans="1:9" ht="15" customHeight="1" x14ac:dyDescent="0.25">
      <c r="A35" s="264" t="s">
        <v>160</v>
      </c>
      <c r="B35" s="265"/>
      <c r="C35" s="265"/>
      <c r="D35" s="266">
        <f xml:space="preserve"> ROUND(D24,2)</f>
        <v>0</v>
      </c>
      <c r="E35" s="50"/>
      <c r="F35" s="255" t="s">
        <v>124</v>
      </c>
      <c r="G35" s="256"/>
      <c r="H35" s="255" t="s">
        <v>128</v>
      </c>
    </row>
    <row r="36" spans="1:9" ht="20.25" customHeight="1" x14ac:dyDescent="0.25">
      <c r="A36" s="265"/>
      <c r="B36" s="265"/>
      <c r="C36" s="265"/>
      <c r="D36" s="267"/>
      <c r="F36" s="263"/>
      <c r="G36" s="263"/>
      <c r="H36" s="256"/>
    </row>
    <row r="37" spans="1:9" ht="24.75" customHeight="1" x14ac:dyDescent="0.25">
      <c r="A37" s="274" t="s">
        <v>166</v>
      </c>
      <c r="B37" s="275"/>
      <c r="C37" s="275"/>
      <c r="D37" s="230">
        <f xml:space="preserve"> ROUND(D27,2)</f>
        <v>0</v>
      </c>
      <c r="F37" s="276" t="s">
        <v>123</v>
      </c>
      <c r="G37" s="277"/>
      <c r="H37" s="221" t="s">
        <v>127</v>
      </c>
    </row>
    <row r="38" spans="1:9" ht="16.95" customHeight="1" x14ac:dyDescent="0.25">
      <c r="A38" s="209"/>
      <c r="B38" s="210"/>
      <c r="C38" s="207"/>
      <c r="F38" s="252" t="s">
        <v>154</v>
      </c>
      <c r="G38" s="252"/>
      <c r="H38" s="252" t="s">
        <v>156</v>
      </c>
    </row>
    <row r="39" spans="1:9" ht="7.95" customHeight="1" x14ac:dyDescent="0.25">
      <c r="A39" s="268" t="s">
        <v>126</v>
      </c>
      <c r="B39" s="253"/>
      <c r="E39" s="207"/>
      <c r="F39" s="252"/>
      <c r="G39" s="252"/>
      <c r="H39" s="252"/>
      <c r="I39" s="208"/>
    </row>
    <row r="40" spans="1:9" ht="28.2" customHeight="1" thickBot="1" x14ac:dyDescent="0.3">
      <c r="A40" s="269"/>
      <c r="B40" s="254"/>
      <c r="C40" s="270" t="s">
        <v>142</v>
      </c>
      <c r="D40" s="219"/>
      <c r="E40" s="219"/>
      <c r="F40" s="272" t="s">
        <v>163</v>
      </c>
      <c r="G40" s="273"/>
      <c r="H40" s="231" t="s">
        <v>156</v>
      </c>
    </row>
    <row r="41" spans="1:9" ht="71.400000000000006" customHeight="1" x14ac:dyDescent="0.25">
      <c r="A41" s="269"/>
      <c r="B41" s="254"/>
      <c r="C41" s="271"/>
      <c r="D41" s="243" t="s">
        <v>165</v>
      </c>
      <c r="E41" s="244"/>
      <c r="F41" s="244"/>
      <c r="G41" s="244"/>
      <c r="H41" s="245"/>
    </row>
    <row r="42" spans="1:9" x14ac:dyDescent="0.25">
      <c r="B42" s="61"/>
      <c r="D42" s="246"/>
      <c r="E42" s="247"/>
      <c r="F42" s="247"/>
      <c r="G42" s="247"/>
      <c r="H42" s="248"/>
    </row>
    <row r="43" spans="1:9" x14ac:dyDescent="0.25">
      <c r="A43" s="75" t="s">
        <v>63</v>
      </c>
      <c r="B43" s="14"/>
      <c r="D43" s="246"/>
      <c r="E43" s="247"/>
      <c r="F43" s="247"/>
      <c r="G43" s="247"/>
      <c r="H43" s="248"/>
    </row>
    <row r="44" spans="1:9" ht="78.75" customHeight="1" thickBot="1" x14ac:dyDescent="0.3">
      <c r="D44" s="249"/>
      <c r="E44" s="250"/>
      <c r="F44" s="250"/>
      <c r="G44" s="250"/>
      <c r="H44" s="251"/>
    </row>
  </sheetData>
  <sheetProtection algorithmName="SHA-512" hashValue="jYJ86ufcEPTgfewxq/4a6Lpsq0eyza+I1GwuHwAn4tep+pPXCMIQG1a8F5i4B8sc3UJ36I8eLvCeZUFv04xT9Q==" saltValue="6BjkG4a6ZqLaLSJiKj7bYw==" spinCount="100000" sheet="1" selectLockedCells="1"/>
  <mergeCells count="41">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G18:H18"/>
    <mergeCell ref="A31:C32"/>
    <mergeCell ref="D31:D32"/>
    <mergeCell ref="B21:C22"/>
    <mergeCell ref="F22:G22"/>
    <mergeCell ref="A26:C26"/>
    <mergeCell ref="A27:C27"/>
    <mergeCell ref="A33:C34"/>
    <mergeCell ref="D33:D34"/>
    <mergeCell ref="F34:H34"/>
    <mergeCell ref="A35:C36"/>
    <mergeCell ref="D35:D36"/>
    <mergeCell ref="F35:G36"/>
    <mergeCell ref="H35:H36"/>
    <mergeCell ref="A37:C37"/>
    <mergeCell ref="F37:G37"/>
    <mergeCell ref="F38:G39"/>
    <mergeCell ref="H38:H39"/>
    <mergeCell ref="A39:A41"/>
    <mergeCell ref="B39:B41"/>
    <mergeCell ref="C40:C41"/>
    <mergeCell ref="F40:G40"/>
    <mergeCell ref="D41:H44"/>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2024-02-02T08:17:31Z</cp:lastPrinted>
  <dcterms:created xsi:type="dcterms:W3CDTF">2004-10-25T09:54:36Z</dcterms:created>
  <dcterms:modified xsi:type="dcterms:W3CDTF">2026-02-26T05:19:47Z</dcterms:modified>
</cp:coreProperties>
</file>